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УЧЕБНЫЕ ПЛАНЫ\2022-2023\"/>
    </mc:Choice>
  </mc:AlternateContent>
  <bookViews>
    <workbookView xWindow="0" yWindow="0" windowWidth="14925" windowHeight="11745"/>
  </bookViews>
  <sheets>
    <sheet name="ДОП-4" sheetId="1" r:id="rId1"/>
    <sheet name="ДОП-5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2" l="1"/>
  <c r="D8" i="2"/>
  <c r="E8" i="2"/>
  <c r="D11" i="2"/>
  <c r="G11" i="2"/>
  <c r="D10" i="2"/>
  <c r="F10" i="2"/>
  <c r="D9" i="2"/>
  <c r="G9" i="2"/>
  <c r="M15" i="2"/>
  <c r="E21" i="2"/>
  <c r="E20" i="2"/>
  <c r="N15" i="2"/>
  <c r="L15" i="2"/>
  <c r="K15" i="2"/>
  <c r="J15" i="2"/>
  <c r="F14" i="2"/>
  <c r="E12" i="2" s="1"/>
  <c r="D14" i="2"/>
  <c r="C14" i="2" s="1"/>
  <c r="F13" i="2"/>
  <c r="D13" i="2"/>
  <c r="C13" i="2"/>
  <c r="F10" i="1"/>
  <c r="D9" i="1"/>
  <c r="E20" i="1"/>
  <c r="D10" i="1"/>
  <c r="D12" i="1"/>
  <c r="D13" i="1"/>
  <c r="C10" i="2" l="1"/>
  <c r="D12" i="2"/>
  <c r="C11" i="2"/>
  <c r="C9" i="2"/>
  <c r="E15" i="2"/>
  <c r="E16" i="2" s="1"/>
  <c r="C12" i="2"/>
  <c r="E6" i="2"/>
  <c r="D8" i="1"/>
  <c r="D6" i="1" s="1"/>
  <c r="D11" i="1"/>
  <c r="E19" i="1"/>
  <c r="F13" i="1"/>
  <c r="F12" i="1"/>
  <c r="G9" i="1"/>
  <c r="M14" i="1"/>
  <c r="L14" i="1"/>
  <c r="K14" i="1"/>
  <c r="J14" i="1"/>
  <c r="C16" i="2" l="1"/>
  <c r="D6" i="2"/>
  <c r="D16" i="2"/>
  <c r="E8" i="1"/>
  <c r="E11" i="1"/>
  <c r="C13" i="1"/>
  <c r="C9" i="1"/>
  <c r="C12" i="1"/>
  <c r="C10" i="1"/>
  <c r="C6" i="2" l="1"/>
  <c r="C8" i="1"/>
  <c r="E6" i="1"/>
  <c r="C11" i="1"/>
  <c r="E14" i="1"/>
  <c r="D15" i="1"/>
  <c r="C6" i="1" l="1"/>
  <c r="C15" i="1"/>
  <c r="E15" i="1"/>
</calcChain>
</file>

<file path=xl/sharedStrings.xml><?xml version="1.0" encoding="utf-8"?>
<sst xmlns="http://schemas.openxmlformats.org/spreadsheetml/2006/main" count="107" uniqueCount="57">
  <si>
    <t>Индекс предметных областей, разделов и учебных предметов</t>
  </si>
  <si>
    <t>Наименование частей, предметных областей и учебных предметов</t>
  </si>
  <si>
    <t>Максимальная учебная нагрузка</t>
  </si>
  <si>
    <t>Самостоятельная работа</t>
  </si>
  <si>
    <t>Аудиторные занятия               (в часах)</t>
  </si>
  <si>
    <t>Промежуточная аттестация                                    (по полугодиям)</t>
  </si>
  <si>
    <t>Распределение по годам обучения</t>
  </si>
  <si>
    <t>Трудоемкость в часах</t>
  </si>
  <si>
    <t>Групповые занятия</t>
  </si>
  <si>
    <t>Мелкогрупповые занятия</t>
  </si>
  <si>
    <t>Индивидуальные занятия</t>
  </si>
  <si>
    <t>1 класс</t>
  </si>
  <si>
    <t>2 класс</t>
  </si>
  <si>
    <t>3 класс</t>
  </si>
  <si>
    <t>4 класс</t>
  </si>
  <si>
    <t>Структура и объем ПО</t>
  </si>
  <si>
    <t>Количество недель аудиторных занятий</t>
  </si>
  <si>
    <t>Недельная нагрузка в часах</t>
  </si>
  <si>
    <t>ПО.01.</t>
  </si>
  <si>
    <t xml:space="preserve"> Музыкальное исполнительство</t>
  </si>
  <si>
    <t>ПО.01.УП.01</t>
  </si>
  <si>
    <t>ПО.01.УП.02</t>
  </si>
  <si>
    <t>Ансамбль</t>
  </si>
  <si>
    <t>ПО.02.</t>
  </si>
  <si>
    <t>Теория и история музыки</t>
  </si>
  <si>
    <t>ПО.02.УП.01</t>
  </si>
  <si>
    <t>ПО.02.УП.02</t>
  </si>
  <si>
    <t>Аудиторная нагрузка по двум предметным областям</t>
  </si>
  <si>
    <t>Максимальная нагрузка по двум предметным областям</t>
  </si>
  <si>
    <t>Количество контрольных уроков, зачетов, экзаменов по двум предметным областям</t>
  </si>
  <si>
    <t>Аттестация</t>
  </si>
  <si>
    <t>Годовой объем в неделях</t>
  </si>
  <si>
    <t xml:space="preserve">   «Инстументальное исполнительство». Срок обучения 4 года.</t>
  </si>
  <si>
    <t>Музыкальный инструмент</t>
  </si>
  <si>
    <t>Музыкальная грамота</t>
  </si>
  <si>
    <t>В мире музыки</t>
  </si>
  <si>
    <t>Дополнительная общеразвивающая программа (ДОП-4)</t>
  </si>
  <si>
    <t>2,4,6</t>
  </si>
  <si>
    <t>2,4,6,8</t>
  </si>
  <si>
    <t>1,3,5,7</t>
  </si>
  <si>
    <t>контрольные уроки</t>
  </si>
  <si>
    <t>зачёты</t>
  </si>
  <si>
    <t xml:space="preserve">Промежуточная </t>
  </si>
  <si>
    <t>Итоговая</t>
  </si>
  <si>
    <t>А.03.00</t>
  </si>
  <si>
    <t>ПА.03.01.</t>
  </si>
  <si>
    <t>ИА.03.02.</t>
  </si>
  <si>
    <t>ИА.03.02.01</t>
  </si>
  <si>
    <t>Дополнительная общеразвивающая программа (ДОП-5)</t>
  </si>
  <si>
    <t xml:space="preserve">   «Сольное пение». Срок обучения 5 лет.</t>
  </si>
  <si>
    <t>Специальность (вокал)</t>
  </si>
  <si>
    <t>ПО.01.УП.03</t>
  </si>
  <si>
    <t>5 класс</t>
  </si>
  <si>
    <t>Фортепиано</t>
  </si>
  <si>
    <t>1,3,5,7,9</t>
  </si>
  <si>
    <t>4,6,8</t>
  </si>
  <si>
    <t>Коллективное музицирование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</si>
</sst>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/>
    <xf numFmtId="0" fontId="6" fillId="0" borderId="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0" xfId="0" applyFont="1"/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164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top" wrapText="1"/>
    </xf>
    <xf numFmtId="0" fontId="13" fillId="0" borderId="9" xfId="0" applyFont="1" applyBorder="1" applyAlignment="1">
      <alignment vertical="top" wrapText="1"/>
    </xf>
    <xf numFmtId="164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top" wrapText="1"/>
    </xf>
    <xf numFmtId="164" fontId="13" fillId="0" borderId="15" xfId="0" applyNumberFormat="1" applyFont="1" applyBorder="1" applyAlignment="1">
      <alignment horizontal="center" vertical="top" wrapText="1"/>
    </xf>
    <xf numFmtId="164" fontId="13" fillId="0" borderId="16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14" fillId="0" borderId="0" xfId="0" applyFont="1"/>
    <xf numFmtId="164" fontId="13" fillId="0" borderId="17" xfId="0" applyNumberFormat="1" applyFont="1" applyBorder="1" applyAlignment="1">
      <alignment horizontal="center" vertical="top" wrapText="1"/>
    </xf>
    <xf numFmtId="164" fontId="13" fillId="0" borderId="19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164" fontId="13" fillId="0" borderId="17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164" fontId="12" fillId="0" borderId="9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1" fontId="13" fillId="0" borderId="18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top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164" fontId="12" fillId="0" borderId="3" xfId="0" applyNumberFormat="1" applyFont="1" applyBorder="1" applyAlignment="1">
      <alignment horizontal="center" vertical="top" wrapText="1"/>
    </xf>
    <xf numFmtId="164" fontId="12" fillId="0" borderId="4" xfId="0" applyNumberFormat="1" applyFont="1" applyBorder="1" applyAlignment="1">
      <alignment horizontal="center" vertical="top" wrapText="1"/>
    </xf>
    <xf numFmtId="164" fontId="12" fillId="0" borderId="5" xfId="0" applyNumberFormat="1" applyFont="1" applyBorder="1" applyAlignment="1">
      <alignment horizontal="center" vertical="top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view="pageBreakPreview" zoomScale="69" zoomScaleNormal="69" zoomScaleSheetLayoutView="69" workbookViewId="0">
      <selection activeCell="B11" sqref="B11"/>
    </sheetView>
  </sheetViews>
  <sheetFormatPr defaultRowHeight="15" x14ac:dyDescent="0.25"/>
  <cols>
    <col min="1" max="1" width="19.5703125" customWidth="1"/>
    <col min="2" max="2" width="60.5703125" customWidth="1"/>
    <col min="3" max="3" width="11.85546875" customWidth="1"/>
    <col min="4" max="4" width="12.140625" customWidth="1"/>
    <col min="5" max="5" width="8" customWidth="1"/>
    <col min="6" max="6" width="8.85546875" customWidth="1"/>
    <col min="7" max="7" width="9" customWidth="1"/>
    <col min="8" max="8" width="10.7109375" customWidth="1"/>
    <col min="9" max="9" width="9" customWidth="1"/>
    <col min="10" max="10" width="6.7109375" customWidth="1"/>
    <col min="11" max="13" width="7" customWidth="1"/>
  </cols>
  <sheetData>
    <row r="1" spans="1:13" s="2" customFormat="1" ht="27" customHeight="1" x14ac:dyDescent="0.3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.6" customHeight="1" thickBot="1" x14ac:dyDescent="0.3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67.900000000000006" customHeight="1" thickBot="1" x14ac:dyDescent="0.3">
      <c r="A3" s="110" t="s">
        <v>0</v>
      </c>
      <c r="B3" s="112" t="s">
        <v>1</v>
      </c>
      <c r="C3" s="3" t="s">
        <v>2</v>
      </c>
      <c r="D3" s="3" t="s">
        <v>3</v>
      </c>
      <c r="E3" s="91" t="s">
        <v>4</v>
      </c>
      <c r="F3" s="92"/>
      <c r="G3" s="93"/>
      <c r="H3" s="91" t="s">
        <v>5</v>
      </c>
      <c r="I3" s="93"/>
      <c r="J3" s="114" t="s">
        <v>6</v>
      </c>
      <c r="K3" s="115"/>
      <c r="L3" s="115"/>
      <c r="M3" s="115"/>
    </row>
    <row r="4" spans="1:13" ht="98.45" customHeight="1" thickBot="1" x14ac:dyDescent="0.3">
      <c r="A4" s="111"/>
      <c r="B4" s="113"/>
      <c r="C4" s="4" t="s">
        <v>7</v>
      </c>
      <c r="D4" s="4" t="s">
        <v>7</v>
      </c>
      <c r="E4" s="5" t="s">
        <v>8</v>
      </c>
      <c r="F4" s="6" t="s">
        <v>9</v>
      </c>
      <c r="G4" s="5" t="s">
        <v>10</v>
      </c>
      <c r="H4" s="7" t="s">
        <v>40</v>
      </c>
      <c r="I4" s="8" t="s">
        <v>41</v>
      </c>
      <c r="J4" s="5" t="s">
        <v>11</v>
      </c>
      <c r="K4" s="5" t="s">
        <v>12</v>
      </c>
      <c r="L4" s="5" t="s">
        <v>13</v>
      </c>
      <c r="M4" s="5" t="s">
        <v>14</v>
      </c>
    </row>
    <row r="5" spans="1:13" s="11" customFormat="1" ht="16.899999999999999" customHeight="1" thickBot="1" x14ac:dyDescent="0.25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9">
        <v>6</v>
      </c>
      <c r="G5" s="10">
        <v>7</v>
      </c>
      <c r="H5" s="10">
        <v>8</v>
      </c>
      <c r="I5" s="9">
        <v>9</v>
      </c>
      <c r="J5" s="10">
        <v>10</v>
      </c>
      <c r="K5" s="10">
        <v>11</v>
      </c>
      <c r="L5" s="10">
        <v>12</v>
      </c>
      <c r="M5" s="10">
        <v>13</v>
      </c>
    </row>
    <row r="6" spans="1:13" ht="31.15" customHeight="1" thickBot="1" x14ac:dyDescent="0.3">
      <c r="A6" s="96"/>
      <c r="B6" s="98" t="s">
        <v>15</v>
      </c>
      <c r="C6" s="100">
        <f>C8+C11</f>
        <v>1173</v>
      </c>
      <c r="D6" s="102">
        <f>D8+D11</f>
        <v>527</v>
      </c>
      <c r="E6" s="103">
        <f>E8+E11</f>
        <v>646</v>
      </c>
      <c r="F6" s="104"/>
      <c r="G6" s="105"/>
      <c r="H6" s="84"/>
      <c r="I6" s="84"/>
      <c r="J6" s="86" t="s">
        <v>16</v>
      </c>
      <c r="K6" s="87"/>
      <c r="L6" s="87"/>
      <c r="M6" s="88"/>
    </row>
    <row r="7" spans="1:13" ht="24" customHeight="1" thickBot="1" x14ac:dyDescent="0.3">
      <c r="A7" s="97"/>
      <c r="B7" s="99"/>
      <c r="C7" s="101"/>
      <c r="D7" s="101"/>
      <c r="E7" s="106"/>
      <c r="F7" s="107"/>
      <c r="G7" s="108"/>
      <c r="H7" s="85"/>
      <c r="I7" s="85"/>
      <c r="J7" s="12">
        <v>34</v>
      </c>
      <c r="K7" s="13">
        <v>34</v>
      </c>
      <c r="L7" s="13">
        <v>34</v>
      </c>
      <c r="M7" s="13">
        <v>34</v>
      </c>
    </row>
    <row r="8" spans="1:13" ht="30" customHeight="1" thickBot="1" x14ac:dyDescent="0.3">
      <c r="A8" s="14" t="s">
        <v>18</v>
      </c>
      <c r="B8" s="14" t="s">
        <v>19</v>
      </c>
      <c r="C8" s="15">
        <f>C9+C10</f>
        <v>697</v>
      </c>
      <c r="D8" s="16">
        <f>D9+D10</f>
        <v>323</v>
      </c>
      <c r="E8" s="79">
        <f>F10+G9</f>
        <v>374</v>
      </c>
      <c r="F8" s="89"/>
      <c r="G8" s="90"/>
      <c r="H8" s="66"/>
      <c r="I8" s="66"/>
      <c r="J8" s="91" t="s">
        <v>17</v>
      </c>
      <c r="K8" s="92"/>
      <c r="L8" s="92"/>
      <c r="M8" s="93"/>
    </row>
    <row r="9" spans="1:13" s="27" customFormat="1" ht="32.450000000000003" customHeight="1" thickBot="1" x14ac:dyDescent="0.35">
      <c r="A9" s="18" t="s">
        <v>20</v>
      </c>
      <c r="B9" s="19" t="s">
        <v>33</v>
      </c>
      <c r="C9" s="20">
        <f>D9+E9+F9+G9</f>
        <v>544</v>
      </c>
      <c r="D9" s="21">
        <f>2*J7+2*K7+2*L7+2*M7</f>
        <v>272</v>
      </c>
      <c r="E9" s="22"/>
      <c r="F9" s="23"/>
      <c r="G9" s="24">
        <f>J9*J7+K9*K7+L9*L7+M9*M7</f>
        <v>272</v>
      </c>
      <c r="H9" s="67" t="s">
        <v>39</v>
      </c>
      <c r="I9" s="67" t="s">
        <v>37</v>
      </c>
      <c r="J9" s="26">
        <v>2</v>
      </c>
      <c r="K9" s="26">
        <v>2</v>
      </c>
      <c r="L9" s="26">
        <v>2</v>
      </c>
      <c r="M9" s="26">
        <v>2</v>
      </c>
    </row>
    <row r="10" spans="1:13" s="27" customFormat="1" ht="33.6" customHeight="1" thickBot="1" x14ac:dyDescent="0.35">
      <c r="A10" s="18" t="s">
        <v>21</v>
      </c>
      <c r="B10" s="19" t="s">
        <v>56</v>
      </c>
      <c r="C10" s="20">
        <f t="shared" ref="C10" si="0">D10+E10+F10+G10</f>
        <v>153</v>
      </c>
      <c r="D10" s="21">
        <f>0.5*K7+0.5*L7+0.5*M7</f>
        <v>51</v>
      </c>
      <c r="E10" s="28"/>
      <c r="F10" s="34">
        <f>M10*M7+L10*L7+K10*K7</f>
        <v>102</v>
      </c>
      <c r="G10" s="29"/>
      <c r="H10" s="67">
        <v>4.5999999999999996</v>
      </c>
      <c r="I10" s="68">
        <v>8</v>
      </c>
      <c r="J10" s="26"/>
      <c r="K10" s="26">
        <v>1</v>
      </c>
      <c r="L10" s="26">
        <v>1</v>
      </c>
      <c r="M10" s="26">
        <v>1</v>
      </c>
    </row>
    <row r="11" spans="1:13" ht="25.9" customHeight="1" thickBot="1" x14ac:dyDescent="0.3">
      <c r="A11" s="14" t="s">
        <v>23</v>
      </c>
      <c r="B11" s="14" t="s">
        <v>24</v>
      </c>
      <c r="C11" s="15">
        <f>C12+C13</f>
        <v>476</v>
      </c>
      <c r="D11" s="16">
        <f>D12+D13</f>
        <v>204</v>
      </c>
      <c r="E11" s="76">
        <f>F12+F13</f>
        <v>272</v>
      </c>
      <c r="F11" s="94"/>
      <c r="G11" s="95"/>
      <c r="H11" s="66"/>
      <c r="I11" s="66"/>
      <c r="J11" s="17"/>
      <c r="K11" s="17"/>
      <c r="L11" s="17"/>
      <c r="M11" s="17"/>
    </row>
    <row r="12" spans="1:13" s="27" customFormat="1" ht="33.6" customHeight="1" thickBot="1" x14ac:dyDescent="0.35">
      <c r="A12" s="18" t="s">
        <v>25</v>
      </c>
      <c r="B12" s="19" t="s">
        <v>34</v>
      </c>
      <c r="C12" s="20">
        <f>D12+E12+F12+G12</f>
        <v>272</v>
      </c>
      <c r="D12" s="21">
        <f>1*J7+1*K7+1*L7+1*M7</f>
        <v>136</v>
      </c>
      <c r="E12" s="30"/>
      <c r="F12" s="31">
        <f>J12*J7+K12*K7+L12*L7+M12*M7</f>
        <v>136</v>
      </c>
      <c r="G12" s="24"/>
      <c r="H12" s="67" t="s">
        <v>38</v>
      </c>
      <c r="I12" s="69"/>
      <c r="J12" s="26">
        <v>1</v>
      </c>
      <c r="K12" s="26">
        <v>1</v>
      </c>
      <c r="L12" s="26">
        <v>1</v>
      </c>
      <c r="M12" s="26">
        <v>1</v>
      </c>
    </row>
    <row r="13" spans="1:13" s="27" customFormat="1" ht="30" customHeight="1" thickBot="1" x14ac:dyDescent="0.35">
      <c r="A13" s="18" t="s">
        <v>26</v>
      </c>
      <c r="B13" s="19" t="s">
        <v>35</v>
      </c>
      <c r="C13" s="20">
        <f t="shared" ref="C13" si="1">D13+E13+F13+G13</f>
        <v>204</v>
      </c>
      <c r="D13" s="21">
        <f>0.5*J7+0.5*K7+0.5*L7+0.5*M7</f>
        <v>68</v>
      </c>
      <c r="E13" s="33"/>
      <c r="F13" s="34">
        <f>J13*J7+K13*K7+L13*L7+M13*M7</f>
        <v>136</v>
      </c>
      <c r="G13" s="29"/>
      <c r="H13" s="67" t="s">
        <v>38</v>
      </c>
      <c r="I13" s="69"/>
      <c r="J13" s="26">
        <v>1</v>
      </c>
      <c r="K13" s="26">
        <v>1</v>
      </c>
      <c r="L13" s="26">
        <v>1</v>
      </c>
      <c r="M13" s="26">
        <v>1</v>
      </c>
    </row>
    <row r="14" spans="1:13" s="27" customFormat="1" ht="28.9" customHeight="1" thickBot="1" x14ac:dyDescent="0.35">
      <c r="A14" s="74" t="s">
        <v>27</v>
      </c>
      <c r="B14" s="75"/>
      <c r="C14" s="35"/>
      <c r="D14" s="35"/>
      <c r="E14" s="76">
        <f>E11+E8</f>
        <v>646</v>
      </c>
      <c r="F14" s="77"/>
      <c r="G14" s="78"/>
      <c r="H14" s="67"/>
      <c r="I14" s="69"/>
      <c r="J14" s="36">
        <f>SUM(J9:J13)</f>
        <v>4</v>
      </c>
      <c r="K14" s="36">
        <f>SUM(K9:K13)</f>
        <v>5</v>
      </c>
      <c r="L14" s="36">
        <f>SUM(L9:L13)</f>
        <v>5</v>
      </c>
      <c r="M14" s="36">
        <f>SUM(M9:M13)</f>
        <v>5</v>
      </c>
    </row>
    <row r="15" spans="1:13" s="27" customFormat="1" ht="28.9" customHeight="1" thickBot="1" x14ac:dyDescent="0.35">
      <c r="A15" s="74" t="s">
        <v>28</v>
      </c>
      <c r="B15" s="75"/>
      <c r="C15" s="37">
        <f>C11+C8</f>
        <v>1173</v>
      </c>
      <c r="D15" s="38">
        <f>D11+D8</f>
        <v>527</v>
      </c>
      <c r="E15" s="79">
        <f>E14</f>
        <v>646</v>
      </c>
      <c r="F15" s="80"/>
      <c r="G15" s="81"/>
      <c r="H15" s="25"/>
      <c r="I15" s="32"/>
      <c r="J15" s="36"/>
      <c r="K15" s="36"/>
      <c r="L15" s="36"/>
      <c r="M15" s="36"/>
    </row>
    <row r="16" spans="1:13" s="27" customFormat="1" ht="40.9" customHeight="1" thickBot="1" x14ac:dyDescent="0.35">
      <c r="A16" s="82" t="s">
        <v>29</v>
      </c>
      <c r="B16" s="83"/>
      <c r="C16" s="39"/>
      <c r="D16" s="39"/>
      <c r="E16" s="76"/>
      <c r="F16" s="77"/>
      <c r="G16" s="78"/>
      <c r="H16" s="40">
        <v>14</v>
      </c>
      <c r="I16" s="41">
        <v>4</v>
      </c>
      <c r="J16" s="36"/>
      <c r="K16" s="36"/>
      <c r="L16" s="36"/>
      <c r="M16" s="36"/>
    </row>
    <row r="17" spans="1:13" s="27" customFormat="1" ht="30" customHeight="1" thickBot="1" x14ac:dyDescent="0.35">
      <c r="A17" s="43"/>
      <c r="B17" s="44"/>
      <c r="C17" s="45"/>
      <c r="D17" s="45"/>
      <c r="E17" s="59"/>
      <c r="F17" s="60"/>
      <c r="G17" s="61"/>
      <c r="H17" s="44"/>
      <c r="I17" s="44"/>
      <c r="J17" s="62"/>
      <c r="K17" s="62"/>
      <c r="L17" s="62"/>
      <c r="M17" s="63"/>
    </row>
    <row r="18" spans="1:13" s="27" customFormat="1" ht="30" customHeight="1" x14ac:dyDescent="0.3">
      <c r="A18" s="47" t="s">
        <v>44</v>
      </c>
      <c r="B18" s="48" t="s">
        <v>30</v>
      </c>
      <c r="C18" s="49"/>
      <c r="D18" s="49"/>
      <c r="E18" s="71" t="s">
        <v>31</v>
      </c>
      <c r="F18" s="72"/>
      <c r="G18" s="72"/>
      <c r="H18" s="72"/>
      <c r="I18" s="72"/>
      <c r="J18" s="72"/>
      <c r="K18" s="72"/>
      <c r="L18" s="72"/>
      <c r="M18" s="73"/>
    </row>
    <row r="19" spans="1:13" s="27" customFormat="1" ht="30" customHeight="1" x14ac:dyDescent="0.3">
      <c r="A19" s="50" t="s">
        <v>45</v>
      </c>
      <c r="B19" s="51" t="s">
        <v>42</v>
      </c>
      <c r="C19" s="51"/>
      <c r="D19" s="51"/>
      <c r="E19" s="52">
        <f>M19+L19+K19+J19</f>
        <v>3</v>
      </c>
      <c r="F19" s="42"/>
      <c r="G19" s="51"/>
      <c r="H19" s="42"/>
      <c r="I19" s="42"/>
      <c r="J19" s="52">
        <v>1</v>
      </c>
      <c r="K19" s="52">
        <v>1</v>
      </c>
      <c r="L19" s="52">
        <v>1</v>
      </c>
      <c r="M19" s="52"/>
    </row>
    <row r="20" spans="1:13" s="27" customFormat="1" ht="30" customHeight="1" x14ac:dyDescent="0.3">
      <c r="A20" s="50" t="s">
        <v>46</v>
      </c>
      <c r="B20" s="51" t="s">
        <v>43</v>
      </c>
      <c r="C20" s="51"/>
      <c r="D20" s="51"/>
      <c r="E20" s="52">
        <f>M20+L20+K20+J20</f>
        <v>1</v>
      </c>
      <c r="F20" s="42"/>
      <c r="G20" s="51"/>
      <c r="H20" s="42"/>
      <c r="I20" s="42"/>
      <c r="J20" s="52"/>
      <c r="K20" s="52"/>
      <c r="L20" s="52"/>
      <c r="M20" s="52">
        <v>1</v>
      </c>
    </row>
    <row r="21" spans="1:13" s="27" customFormat="1" ht="30" customHeight="1" x14ac:dyDescent="0.3">
      <c r="A21" s="50" t="s">
        <v>47</v>
      </c>
      <c r="B21" s="51" t="s">
        <v>33</v>
      </c>
      <c r="C21" s="51"/>
      <c r="D21" s="51"/>
      <c r="E21" s="42">
        <v>1</v>
      </c>
      <c r="F21" s="42"/>
      <c r="G21" s="51"/>
      <c r="H21" s="42"/>
      <c r="I21" s="42"/>
      <c r="J21" s="34"/>
      <c r="K21" s="34"/>
      <c r="L21" s="34"/>
      <c r="M21" s="34"/>
    </row>
    <row r="22" spans="1:13" s="27" customFormat="1" ht="30" customHeight="1" x14ac:dyDescent="0.3">
      <c r="A22" s="53"/>
      <c r="B22" s="54"/>
      <c r="C22" s="54"/>
      <c r="D22" s="54"/>
      <c r="E22" s="45"/>
      <c r="F22" s="55"/>
      <c r="G22" s="46"/>
      <c r="H22" s="45"/>
      <c r="I22" s="55"/>
      <c r="J22" s="46"/>
      <c r="K22" s="46"/>
      <c r="L22" s="46"/>
      <c r="M22" s="46"/>
    </row>
    <row r="23" spans="1:13" s="27" customFormat="1" ht="30" customHeight="1" x14ac:dyDescent="0.3">
      <c r="A23" s="70"/>
      <c r="B23" s="70"/>
      <c r="C23" s="56"/>
      <c r="D23" s="56"/>
      <c r="E23" s="45"/>
      <c r="F23" s="55"/>
      <c r="G23" s="54"/>
      <c r="H23" s="45"/>
      <c r="I23" s="55"/>
      <c r="J23" s="54"/>
      <c r="K23" s="45"/>
      <c r="L23" s="45"/>
      <c r="M23" s="45"/>
    </row>
    <row r="24" spans="1:13" ht="40.15" customHeight="1" x14ac:dyDescent="0.25">
      <c r="A24" s="53"/>
      <c r="B24" s="54"/>
      <c r="C24" s="54"/>
      <c r="D24" s="54"/>
      <c r="E24" s="45"/>
      <c r="F24" s="55"/>
      <c r="G24" s="46"/>
      <c r="H24" s="45"/>
      <c r="I24" s="55"/>
      <c r="J24" s="46"/>
      <c r="K24" s="46"/>
      <c r="L24" s="46"/>
      <c r="M24" s="46"/>
    </row>
    <row r="25" spans="1:13" ht="18.75" x14ac:dyDescent="0.25">
      <c r="A25" s="45"/>
      <c r="B25" s="57"/>
      <c r="C25" s="57"/>
      <c r="D25" s="57"/>
      <c r="E25" s="58"/>
      <c r="F25" s="55"/>
      <c r="G25" s="58"/>
      <c r="H25" s="58"/>
      <c r="I25" s="55"/>
      <c r="J25" s="58"/>
      <c r="K25" s="58"/>
      <c r="L25" s="58"/>
      <c r="M25" s="58"/>
    </row>
    <row r="26" spans="1:13" ht="40.15" customHeight="1" x14ac:dyDescent="0.25"/>
    <row r="27" spans="1:13" ht="40.15" customHeight="1" x14ac:dyDescent="0.25"/>
  </sheetData>
  <mergeCells count="25">
    <mergeCell ref="A2:M2"/>
    <mergeCell ref="A3:A4"/>
    <mergeCell ref="B3:B4"/>
    <mergeCell ref="E3:G3"/>
    <mergeCell ref="H3:I3"/>
    <mergeCell ref="J3:M3"/>
    <mergeCell ref="E11:G11"/>
    <mergeCell ref="A6:A7"/>
    <mergeCell ref="B6:B7"/>
    <mergeCell ref="C6:C7"/>
    <mergeCell ref="D6:D7"/>
    <mergeCell ref="E6:G7"/>
    <mergeCell ref="I6:I7"/>
    <mergeCell ref="J6:M6"/>
    <mergeCell ref="E8:G8"/>
    <mergeCell ref="H6:H7"/>
    <mergeCell ref="J8:M8"/>
    <mergeCell ref="A23:B23"/>
    <mergeCell ref="E18:M18"/>
    <mergeCell ref="A14:B14"/>
    <mergeCell ref="E14:G14"/>
    <mergeCell ref="A15:B15"/>
    <mergeCell ref="E15:G15"/>
    <mergeCell ref="A16:B16"/>
    <mergeCell ref="E16:G16"/>
  </mergeCells>
  <printOptions horizontalCentered="1"/>
  <pageMargins left="0.31496062992125984" right="0.31496062992125984" top="0.35433070866141736" bottom="0.35433070866141736" header="0.11811023622047245" footer="0.11811023622047245"/>
  <pageSetup paperSize="9" scale="7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view="pageBreakPreview" topLeftCell="B1" zoomScale="80" zoomScaleNormal="80" zoomScaleSheetLayoutView="80" workbookViewId="0">
      <selection activeCell="V14" sqref="V14"/>
    </sheetView>
  </sheetViews>
  <sheetFormatPr defaultRowHeight="15" x14ac:dyDescent="0.25"/>
  <cols>
    <col min="1" max="1" width="19.5703125" customWidth="1"/>
    <col min="2" max="2" width="60.5703125" customWidth="1"/>
    <col min="3" max="3" width="11.85546875" customWidth="1"/>
    <col min="4" max="4" width="12.140625" customWidth="1"/>
    <col min="5" max="5" width="8" customWidth="1"/>
    <col min="7" max="7" width="9" customWidth="1"/>
    <col min="8" max="8" width="10.7109375" customWidth="1"/>
    <col min="9" max="9" width="9" customWidth="1"/>
    <col min="10" max="10" width="6.7109375" customWidth="1"/>
    <col min="11" max="14" width="7" customWidth="1"/>
  </cols>
  <sheetData>
    <row r="1" spans="1:14" s="2" customFormat="1" ht="27" customHeight="1" x14ac:dyDescent="0.3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6" customHeight="1" thickBot="1" x14ac:dyDescent="0.3">
      <c r="A2" s="109" t="s">
        <v>49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67.900000000000006" customHeight="1" thickBot="1" x14ac:dyDescent="0.3">
      <c r="A3" s="110" t="s">
        <v>0</v>
      </c>
      <c r="B3" s="112" t="s">
        <v>1</v>
      </c>
      <c r="C3" s="3" t="s">
        <v>2</v>
      </c>
      <c r="D3" s="3" t="s">
        <v>3</v>
      </c>
      <c r="E3" s="91" t="s">
        <v>4</v>
      </c>
      <c r="F3" s="92"/>
      <c r="G3" s="93"/>
      <c r="H3" s="91" t="s">
        <v>5</v>
      </c>
      <c r="I3" s="93"/>
      <c r="J3" s="114" t="s">
        <v>6</v>
      </c>
      <c r="K3" s="115"/>
      <c r="L3" s="115"/>
      <c r="M3" s="115"/>
      <c r="N3" s="115"/>
    </row>
    <row r="4" spans="1:14" ht="98.45" customHeight="1" thickBot="1" x14ac:dyDescent="0.3">
      <c r="A4" s="111"/>
      <c r="B4" s="113"/>
      <c r="C4" s="4" t="s">
        <v>7</v>
      </c>
      <c r="D4" s="4" t="s">
        <v>7</v>
      </c>
      <c r="E4" s="5" t="s">
        <v>8</v>
      </c>
      <c r="F4" s="6" t="s">
        <v>9</v>
      </c>
      <c r="G4" s="5" t="s">
        <v>10</v>
      </c>
      <c r="H4" s="7" t="s">
        <v>40</v>
      </c>
      <c r="I4" s="8" t="s">
        <v>41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52</v>
      </c>
    </row>
    <row r="5" spans="1:14" s="11" customFormat="1" ht="16.899999999999999" customHeight="1" thickBot="1" x14ac:dyDescent="0.25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9">
        <v>6</v>
      </c>
      <c r="G5" s="10">
        <v>7</v>
      </c>
      <c r="H5" s="10">
        <v>8</v>
      </c>
      <c r="I5" s="9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pans="1:14" ht="31.15" customHeight="1" thickBot="1" x14ac:dyDescent="0.3">
      <c r="A6" s="96"/>
      <c r="B6" s="98" t="s">
        <v>15</v>
      </c>
      <c r="C6" s="100">
        <f>C8+C12</f>
        <v>1632</v>
      </c>
      <c r="D6" s="102">
        <f>D8+D12</f>
        <v>714</v>
      </c>
      <c r="E6" s="103">
        <f>E8+E12</f>
        <v>918</v>
      </c>
      <c r="F6" s="104"/>
      <c r="G6" s="105"/>
      <c r="H6" s="84"/>
      <c r="I6" s="84"/>
      <c r="J6" s="86" t="s">
        <v>16</v>
      </c>
      <c r="K6" s="87"/>
      <c r="L6" s="87"/>
      <c r="M6" s="87"/>
      <c r="N6" s="88"/>
    </row>
    <row r="7" spans="1:14" ht="24" customHeight="1" thickBot="1" x14ac:dyDescent="0.3">
      <c r="A7" s="97"/>
      <c r="B7" s="99"/>
      <c r="C7" s="101"/>
      <c r="D7" s="101"/>
      <c r="E7" s="106"/>
      <c r="F7" s="107"/>
      <c r="G7" s="108"/>
      <c r="H7" s="85"/>
      <c r="I7" s="85"/>
      <c r="J7" s="12">
        <v>34</v>
      </c>
      <c r="K7" s="13">
        <v>34</v>
      </c>
      <c r="L7" s="13">
        <v>34</v>
      </c>
      <c r="M7" s="13">
        <v>34</v>
      </c>
      <c r="N7" s="13">
        <v>34</v>
      </c>
    </row>
    <row r="8" spans="1:14" ht="30" customHeight="1" thickBot="1" x14ac:dyDescent="0.3">
      <c r="A8" s="14" t="s">
        <v>18</v>
      </c>
      <c r="B8" s="14" t="s">
        <v>19</v>
      </c>
      <c r="C8" s="65">
        <f>C9+C10+C11</f>
        <v>1156</v>
      </c>
      <c r="D8" s="16">
        <f>D9+D10+D11</f>
        <v>510</v>
      </c>
      <c r="E8" s="79">
        <f>F10+G9+G11</f>
        <v>646</v>
      </c>
      <c r="F8" s="89"/>
      <c r="G8" s="90"/>
      <c r="H8" s="66"/>
      <c r="I8" s="66"/>
      <c r="J8" s="91" t="s">
        <v>17</v>
      </c>
      <c r="K8" s="92"/>
      <c r="L8" s="92"/>
      <c r="M8" s="92"/>
      <c r="N8" s="93"/>
    </row>
    <row r="9" spans="1:14" s="27" customFormat="1" ht="32.450000000000003" customHeight="1" thickBot="1" x14ac:dyDescent="0.35">
      <c r="A9" s="18" t="s">
        <v>20</v>
      </c>
      <c r="B9" s="19" t="s">
        <v>50</v>
      </c>
      <c r="C9" s="20">
        <f>D9+E9+F9+G9</f>
        <v>680</v>
      </c>
      <c r="D9" s="21">
        <f>2*J7+2*K7+2*L7+2*N7+2*M7</f>
        <v>340</v>
      </c>
      <c r="E9" s="22"/>
      <c r="F9" s="23"/>
      <c r="G9" s="24">
        <f>J9*J7+K9*K7+L9*L7+N9*N7+M9*M7</f>
        <v>340</v>
      </c>
      <c r="H9" s="67" t="s">
        <v>54</v>
      </c>
      <c r="I9" s="67" t="s">
        <v>38</v>
      </c>
      <c r="J9" s="26">
        <v>2</v>
      </c>
      <c r="K9" s="26">
        <v>2</v>
      </c>
      <c r="L9" s="26">
        <v>2</v>
      </c>
      <c r="M9" s="26">
        <v>2</v>
      </c>
      <c r="N9" s="26">
        <v>2</v>
      </c>
    </row>
    <row r="10" spans="1:14" s="27" customFormat="1" ht="33.6" customHeight="1" thickBot="1" x14ac:dyDescent="0.35">
      <c r="A10" s="18" t="s">
        <v>21</v>
      </c>
      <c r="B10" s="19" t="s">
        <v>22</v>
      </c>
      <c r="C10" s="20">
        <f t="shared" ref="C10" si="0">D10+E10+F10+G10</f>
        <v>221</v>
      </c>
      <c r="D10" s="21">
        <f>0.5*K7+0.5*L7+0.5*N7+0.5*J7+0.5*M7</f>
        <v>85</v>
      </c>
      <c r="E10" s="28"/>
      <c r="F10" s="34">
        <f>N10*N7+L10*L7+K10*K7+J10*J7+M10*M7</f>
        <v>136</v>
      </c>
      <c r="G10" s="29"/>
      <c r="H10" s="67" t="s">
        <v>55</v>
      </c>
      <c r="I10" s="68">
        <v>10</v>
      </c>
      <c r="J10" s="26">
        <v>0.5</v>
      </c>
      <c r="K10" s="26">
        <v>0.5</v>
      </c>
      <c r="L10" s="26">
        <v>1</v>
      </c>
      <c r="M10" s="26">
        <v>1</v>
      </c>
      <c r="N10" s="26">
        <v>1</v>
      </c>
    </row>
    <row r="11" spans="1:14" s="27" customFormat="1" ht="33.6" customHeight="1" thickBot="1" x14ac:dyDescent="0.35">
      <c r="A11" s="18" t="s">
        <v>51</v>
      </c>
      <c r="B11" s="19" t="s">
        <v>53</v>
      </c>
      <c r="C11" s="20">
        <f t="shared" ref="C11" si="1">D11+E11+F11+G11</f>
        <v>255</v>
      </c>
      <c r="D11" s="21">
        <f>0.5*J7+0.5*K7+0.5*L7+0.5*M7+0.5*N7</f>
        <v>85</v>
      </c>
      <c r="E11" s="28"/>
      <c r="F11" s="34"/>
      <c r="G11" s="29">
        <f>J11*J7+K11*K7+L11*L7+M11*M7+N11*N7</f>
        <v>170</v>
      </c>
      <c r="H11" s="67" t="s">
        <v>38</v>
      </c>
      <c r="I11" s="68">
        <v>10</v>
      </c>
      <c r="J11" s="26">
        <v>1</v>
      </c>
      <c r="K11" s="26">
        <v>1</v>
      </c>
      <c r="L11" s="26">
        <v>1</v>
      </c>
      <c r="M11" s="26">
        <v>1</v>
      </c>
      <c r="N11" s="26">
        <v>1</v>
      </c>
    </row>
    <row r="12" spans="1:14" ht="25.9" customHeight="1" thickBot="1" x14ac:dyDescent="0.3">
      <c r="A12" s="14" t="s">
        <v>23</v>
      </c>
      <c r="B12" s="14" t="s">
        <v>24</v>
      </c>
      <c r="C12" s="65">
        <f>C13+C14</f>
        <v>476</v>
      </c>
      <c r="D12" s="16">
        <f>D13+D14</f>
        <v>204</v>
      </c>
      <c r="E12" s="76">
        <f>F13+F14</f>
        <v>272</v>
      </c>
      <c r="F12" s="94"/>
      <c r="G12" s="95"/>
      <c r="H12" s="66"/>
      <c r="I12" s="66"/>
      <c r="J12" s="17"/>
      <c r="K12" s="17"/>
      <c r="L12" s="17"/>
      <c r="M12" s="17"/>
      <c r="N12" s="17"/>
    </row>
    <row r="13" spans="1:14" s="27" customFormat="1" ht="33.6" customHeight="1" thickBot="1" x14ac:dyDescent="0.35">
      <c r="A13" s="18" t="s">
        <v>25</v>
      </c>
      <c r="B13" s="19" t="s">
        <v>34</v>
      </c>
      <c r="C13" s="20">
        <f>D13+E13+F13+G13</f>
        <v>272</v>
      </c>
      <c r="D13" s="21">
        <f>1*J7+1*K7+1*L7+1*N7</f>
        <v>136</v>
      </c>
      <c r="E13" s="30"/>
      <c r="F13" s="31">
        <f>J13*J7+K13*K7+L13*L7+N13*N7</f>
        <v>136</v>
      </c>
      <c r="G13" s="24"/>
      <c r="H13" s="67" t="s">
        <v>38</v>
      </c>
      <c r="I13" s="69"/>
      <c r="J13" s="26">
        <v>1</v>
      </c>
      <c r="K13" s="26">
        <v>1</v>
      </c>
      <c r="L13" s="26">
        <v>1</v>
      </c>
      <c r="M13" s="26">
        <v>1</v>
      </c>
      <c r="N13" s="26">
        <v>1</v>
      </c>
    </row>
    <row r="14" spans="1:14" s="27" customFormat="1" ht="30" customHeight="1" thickBot="1" x14ac:dyDescent="0.35">
      <c r="A14" s="18" t="s">
        <v>26</v>
      </c>
      <c r="B14" s="19" t="s">
        <v>35</v>
      </c>
      <c r="C14" s="20">
        <f t="shared" ref="C14" si="2">D14+E14+F14+G14</f>
        <v>204</v>
      </c>
      <c r="D14" s="21">
        <f>0.5*J7+0.5*K7+0.5*L7+0.5*N7</f>
        <v>68</v>
      </c>
      <c r="E14" s="33"/>
      <c r="F14" s="34">
        <f>J14*J7+K14*K7+L14*L7+N14*N7</f>
        <v>136</v>
      </c>
      <c r="G14" s="29"/>
      <c r="H14" s="67" t="s">
        <v>38</v>
      </c>
      <c r="I14" s="69"/>
      <c r="J14" s="26">
        <v>1</v>
      </c>
      <c r="K14" s="26">
        <v>1</v>
      </c>
      <c r="L14" s="26">
        <v>1</v>
      </c>
      <c r="M14" s="26">
        <v>1</v>
      </c>
      <c r="N14" s="26">
        <v>1</v>
      </c>
    </row>
    <row r="15" spans="1:14" s="27" customFormat="1" ht="28.9" customHeight="1" thickBot="1" x14ac:dyDescent="0.35">
      <c r="A15" s="74" t="s">
        <v>27</v>
      </c>
      <c r="B15" s="75"/>
      <c r="C15" s="35"/>
      <c r="D15" s="35"/>
      <c r="E15" s="76">
        <f>E12+E8</f>
        <v>918</v>
      </c>
      <c r="F15" s="77"/>
      <c r="G15" s="78"/>
      <c r="H15" s="67"/>
      <c r="I15" s="69"/>
      <c r="J15" s="36">
        <f>SUM(J9:J14)</f>
        <v>5.5</v>
      </c>
      <c r="K15" s="36">
        <f>SUM(K9:K14)</f>
        <v>5.5</v>
      </c>
      <c r="L15" s="36">
        <f>SUM(L9:L14)</f>
        <v>6</v>
      </c>
      <c r="M15" s="36">
        <f>SUM(M9:M14)</f>
        <v>6</v>
      </c>
      <c r="N15" s="36">
        <f>SUM(N9:N14)</f>
        <v>6</v>
      </c>
    </row>
    <row r="16" spans="1:14" s="27" customFormat="1" ht="28.9" customHeight="1" thickBot="1" x14ac:dyDescent="0.35">
      <c r="A16" s="74" t="s">
        <v>28</v>
      </c>
      <c r="B16" s="75"/>
      <c r="C16" s="37">
        <f>C12+C8</f>
        <v>1632</v>
      </c>
      <c r="D16" s="38">
        <f>D12+D8</f>
        <v>714</v>
      </c>
      <c r="E16" s="79">
        <f>E15</f>
        <v>918</v>
      </c>
      <c r="F16" s="80"/>
      <c r="G16" s="81"/>
      <c r="H16" s="25"/>
      <c r="I16" s="32"/>
      <c r="J16" s="36"/>
      <c r="K16" s="36"/>
      <c r="L16" s="36"/>
      <c r="M16" s="36"/>
      <c r="N16" s="36"/>
    </row>
    <row r="17" spans="1:14" s="27" customFormat="1" ht="40.9" customHeight="1" thickBot="1" x14ac:dyDescent="0.35">
      <c r="A17" s="82" t="s">
        <v>29</v>
      </c>
      <c r="B17" s="83"/>
      <c r="C17" s="39"/>
      <c r="D17" s="39"/>
      <c r="E17" s="76"/>
      <c r="F17" s="77"/>
      <c r="G17" s="78"/>
      <c r="H17" s="40">
        <v>20</v>
      </c>
      <c r="I17" s="41">
        <v>6</v>
      </c>
      <c r="J17" s="36"/>
      <c r="K17" s="36"/>
      <c r="L17" s="36"/>
      <c r="M17" s="36"/>
      <c r="N17" s="36"/>
    </row>
    <row r="18" spans="1:14" s="27" customFormat="1" ht="30" customHeight="1" thickBot="1" x14ac:dyDescent="0.35">
      <c r="A18" s="43"/>
      <c r="B18" s="44"/>
      <c r="C18" s="45"/>
      <c r="D18" s="45"/>
      <c r="E18" s="59"/>
      <c r="F18" s="60"/>
      <c r="G18" s="61"/>
      <c r="H18" s="44"/>
      <c r="I18" s="44"/>
      <c r="J18" s="62"/>
      <c r="K18" s="62"/>
      <c r="L18" s="62"/>
      <c r="M18" s="62"/>
      <c r="N18" s="63"/>
    </row>
    <row r="19" spans="1:14" s="27" customFormat="1" ht="30" customHeight="1" x14ac:dyDescent="0.3">
      <c r="A19" s="47" t="s">
        <v>44</v>
      </c>
      <c r="B19" s="48" t="s">
        <v>30</v>
      </c>
      <c r="C19" s="49"/>
      <c r="D19" s="49"/>
      <c r="E19" s="71" t="s">
        <v>31</v>
      </c>
      <c r="F19" s="72"/>
      <c r="G19" s="72"/>
      <c r="H19" s="72"/>
      <c r="I19" s="72"/>
      <c r="J19" s="72"/>
      <c r="K19" s="72"/>
      <c r="L19" s="72"/>
      <c r="M19" s="72"/>
      <c r="N19" s="73"/>
    </row>
    <row r="20" spans="1:14" s="27" customFormat="1" ht="30" customHeight="1" x14ac:dyDescent="0.3">
      <c r="A20" s="50" t="s">
        <v>45</v>
      </c>
      <c r="B20" s="51" t="s">
        <v>42</v>
      </c>
      <c r="C20" s="51"/>
      <c r="D20" s="51"/>
      <c r="E20" s="52">
        <f>N20+L20+K20+J20</f>
        <v>3</v>
      </c>
      <c r="F20" s="42"/>
      <c r="G20" s="51"/>
      <c r="H20" s="42"/>
      <c r="I20" s="42"/>
      <c r="J20" s="52">
        <v>1</v>
      </c>
      <c r="K20" s="52">
        <v>1</v>
      </c>
      <c r="L20" s="52">
        <v>1</v>
      </c>
      <c r="M20" s="52">
        <v>1</v>
      </c>
      <c r="N20" s="52"/>
    </row>
    <row r="21" spans="1:14" s="27" customFormat="1" ht="30" customHeight="1" x14ac:dyDescent="0.3">
      <c r="A21" s="50" t="s">
        <v>46</v>
      </c>
      <c r="B21" s="51" t="s">
        <v>43</v>
      </c>
      <c r="C21" s="51"/>
      <c r="D21" s="51"/>
      <c r="E21" s="52">
        <f>N21+L21+K21+J21</f>
        <v>1</v>
      </c>
      <c r="F21" s="42"/>
      <c r="G21" s="51"/>
      <c r="H21" s="42"/>
      <c r="I21" s="42"/>
      <c r="J21" s="52"/>
      <c r="K21" s="52"/>
      <c r="L21" s="52"/>
      <c r="M21" s="52"/>
      <c r="N21" s="52">
        <v>1</v>
      </c>
    </row>
    <row r="22" spans="1:14" s="27" customFormat="1" ht="30" customHeight="1" x14ac:dyDescent="0.3">
      <c r="A22" s="50" t="s">
        <v>47</v>
      </c>
      <c r="B22" s="51" t="s">
        <v>50</v>
      </c>
      <c r="C22" s="51"/>
      <c r="D22" s="51"/>
      <c r="E22" s="42">
        <v>1</v>
      </c>
      <c r="F22" s="42"/>
      <c r="G22" s="51"/>
      <c r="H22" s="42"/>
      <c r="I22" s="42"/>
      <c r="J22" s="34"/>
      <c r="K22" s="34"/>
      <c r="L22" s="34"/>
      <c r="M22" s="34"/>
      <c r="N22" s="34"/>
    </row>
    <row r="23" spans="1:14" s="27" customFormat="1" ht="30" customHeight="1" x14ac:dyDescent="0.3">
      <c r="A23" s="53"/>
      <c r="B23" s="54"/>
      <c r="C23" s="54"/>
      <c r="D23" s="54"/>
      <c r="E23" s="45"/>
      <c r="F23" s="55"/>
      <c r="G23" s="46"/>
      <c r="H23" s="45"/>
      <c r="I23" s="55"/>
      <c r="J23" s="46"/>
      <c r="K23" s="46"/>
      <c r="L23" s="46"/>
      <c r="M23" s="46"/>
      <c r="N23" s="46"/>
    </row>
    <row r="24" spans="1:14" s="27" customFormat="1" ht="30" customHeight="1" x14ac:dyDescent="0.3">
      <c r="A24" s="70"/>
      <c r="B24" s="70"/>
      <c r="C24" s="64"/>
      <c r="D24" s="64"/>
      <c r="E24" s="45"/>
      <c r="F24" s="55"/>
      <c r="G24" s="54"/>
      <c r="H24" s="45"/>
      <c r="I24" s="55"/>
      <c r="J24" s="54"/>
      <c r="K24" s="45"/>
      <c r="L24" s="45"/>
      <c r="M24" s="45"/>
      <c r="N24" s="45"/>
    </row>
    <row r="25" spans="1:14" ht="40.15" customHeight="1" x14ac:dyDescent="0.25">
      <c r="A25" s="53"/>
      <c r="B25" s="54"/>
      <c r="C25" s="54"/>
      <c r="D25" s="54"/>
      <c r="E25" s="45"/>
      <c r="F25" s="55"/>
      <c r="G25" s="46"/>
      <c r="H25" s="45"/>
      <c r="I25" s="55"/>
      <c r="J25" s="46"/>
      <c r="K25" s="46"/>
      <c r="L25" s="46"/>
      <c r="M25" s="46"/>
      <c r="N25" s="46"/>
    </row>
    <row r="26" spans="1:14" ht="18.75" x14ac:dyDescent="0.25">
      <c r="A26" s="45"/>
      <c r="B26" s="57"/>
      <c r="C26" s="57"/>
      <c r="D26" s="57"/>
      <c r="E26" s="58"/>
      <c r="F26" s="55"/>
      <c r="G26" s="58"/>
      <c r="H26" s="58"/>
      <c r="I26" s="55"/>
      <c r="J26" s="58"/>
      <c r="K26" s="58"/>
      <c r="L26" s="58"/>
      <c r="M26" s="58"/>
      <c r="N26" s="58"/>
    </row>
    <row r="27" spans="1:14" ht="40.15" customHeight="1" x14ac:dyDescent="0.25"/>
    <row r="28" spans="1:14" ht="40.15" customHeight="1" x14ac:dyDescent="0.25"/>
  </sheetData>
  <mergeCells count="25">
    <mergeCell ref="A2:N2"/>
    <mergeCell ref="A3:A4"/>
    <mergeCell ref="B3:B4"/>
    <mergeCell ref="E3:G3"/>
    <mergeCell ref="H3:I3"/>
    <mergeCell ref="J3:N3"/>
    <mergeCell ref="A24:B24"/>
    <mergeCell ref="I6:I7"/>
    <mergeCell ref="J6:N6"/>
    <mergeCell ref="E8:G8"/>
    <mergeCell ref="J8:N8"/>
    <mergeCell ref="E12:G12"/>
    <mergeCell ref="A15:B15"/>
    <mergeCell ref="E15:G15"/>
    <mergeCell ref="A6:A7"/>
    <mergeCell ref="B6:B7"/>
    <mergeCell ref="C6:C7"/>
    <mergeCell ref="D6:D7"/>
    <mergeCell ref="E6:G7"/>
    <mergeCell ref="H6:H7"/>
    <mergeCell ref="A16:B16"/>
    <mergeCell ref="E16:G16"/>
    <mergeCell ref="A17:B17"/>
    <mergeCell ref="E17:G17"/>
    <mergeCell ref="E19:N1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ДОП-4</vt:lpstr>
      <vt:lpstr>ДОП-5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Елена Владиславовна</cp:lastModifiedBy>
  <cp:lastPrinted>2022-08-16T12:59:13Z</cp:lastPrinted>
  <dcterms:created xsi:type="dcterms:W3CDTF">2021-11-12T13:34:24Z</dcterms:created>
  <dcterms:modified xsi:type="dcterms:W3CDTF">2022-08-16T14:54:27Z</dcterms:modified>
</cp:coreProperties>
</file>